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TOM\1 - Synchro\_Sießegger STRATEGIE 2021\Sonderveröffentlichungen 2021\Adventskalender 2020 auf Facebook\Geschenke Adventskalender 2020\"/>
    </mc:Choice>
  </mc:AlternateContent>
  <xr:revisionPtr revIDLastSave="0" documentId="13_ncr:1_{3D52F6F1-3D30-47D0-A618-C39BF25AB92B}" xr6:coauthVersionLast="45" xr6:coauthVersionMax="45" xr10:uidLastSave="{00000000-0000-0000-0000-000000000000}"/>
  <bookViews>
    <workbookView xWindow="-108" yWindow="-108" windowWidth="23256" windowHeight="12576" tabRatio="695" xr2:uid="{00000000-000D-0000-FFFF-FFFF00000000}"/>
  </bookViews>
  <sheets>
    <sheet name="Anleitung" sheetId="27" r:id="rId1"/>
    <sheet name="Umkehrung Personalberechnung" sheetId="26" r:id="rId2"/>
  </sheets>
  <externalReferences>
    <externalReference r:id="rId3"/>
    <externalReference r:id="rId4"/>
    <externalReference r:id="rId5"/>
  </externalReferences>
  <definedNames>
    <definedName name="_Toc304511180" localSheetId="0">Anleitung!#REF!</definedName>
    <definedName name="_xlnm.Print_Area" localSheetId="0">Anleitung!$A$1:$J$54</definedName>
    <definedName name="_xlnm.Print_Area" localSheetId="1">'Umkehrung Personalberechnung'!$A$1:$T$27</definedName>
    <definedName name="Eingabebereich" localSheetId="0">#REF!,#REF!,#REF!,#REF!,#REF!,#REF!,#REF!,#REF!,#REF!,#REF!,#REF!,#REF!,#REF!,#REF!,#REF!,#REF!,#REF!,#REF!,#REF!,#REF!,#REF!,#REF!</definedName>
    <definedName name="Eingabebereich">#REF!,#REF!,#REF!,#REF!,#REF!,#REF!,#REF!,#REF!,#REF!,#REF!,#REF!,#REF!,#REF!,#REF!,#REF!,#REF!,#REF!,#REF!,#REF!,#REF!,#REF!,#REF!</definedName>
    <definedName name="Titel" localSheetId="0">Anleitung!#REF!</definedName>
    <definedName name="www">#REF!,#REF!,#REF!,#REF!,#REF!,#REF!,#REF!,#REF!,#REF!,#REF!,#REF!,#REF!,#REF!,#REF!,#REF!,#REF!,#REF!,#REF!,#REF!,#REF!,#REF!,#REF!</definedName>
    <definedName name="xx">'[2]01+1'!#REF!,'[2]01+1'!#REF!,'[2]01+1'!$I$20:$J$38,'[2]01+1'!$L$37,'[2]01+1'!#REF!,'[2]01+1'!$I$26:$J$26,'[2]01+1'!#REF!,'[2]01+1'!#REF!,'[2]01+1'!#REF!,'[2]01+1'!#REF!,'[2]01+1'!#REF!,'[2]01+1'!#REF!,'[2]01+1'!#REF!,'[2]01+1'!#REF!,'[2]01+1'!#REF!,'[2]01+1'!#REF!,'[2]01+1'!#REF!,'[2]01+1'!#REF!,'[2]01+1'!#REF!,'[2]01+1'!#REF!,'[2]01+1'!#REF!,'[2]01+1'!#REF!</definedName>
    <definedName name="xy">[3]Jan!$I$8:$J$10,[3]Jan!$I$12:$J$14,[3]Jan!$I$16:$J$24,[3]Jan!$K$30,[3]Jan!$K$32,[3]Jan!$I$22:$J$22,[3]Jan!$L$38:$L$44,[3]Jan!$L$46:$L$49,[3]Jan!$I$70:$I$75,[3]Jan!$I$77:$I$78,[3]Jan!$H$95,[3]Jan!$I$95,[3]Jan!$J$95,[3]Jan!$H$101:$H$102,[3]Jan!$I$101:$I$102,[3]Jan!$J$101:$J$102,[3]Jan!$H$109,[3]Jan!$I$109,[3]Jan!$J$109,[3]Jan!$I$130:$I$130,[3]Jan!$I$132:$I$135,[3]Jan!$I$138:$I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26" l="1"/>
  <c r="E14" i="26"/>
  <c r="E15" i="26"/>
  <c r="Q14" i="26"/>
  <c r="Q16" i="26"/>
  <c r="Q17" i="26"/>
  <c r="Q18" i="26"/>
  <c r="Q19" i="26"/>
  <c r="Q20" i="26"/>
  <c r="Q21" i="26"/>
  <c r="Q22" i="26"/>
  <c r="Q23" i="26"/>
  <c r="F21" i="26"/>
  <c r="F18" i="26"/>
  <c r="F16" i="26"/>
  <c r="C33" i="26"/>
  <c r="C34" i="26" s="1"/>
  <c r="C32" i="26"/>
  <c r="E16" i="26" l="1"/>
  <c r="E18" i="26" s="1"/>
  <c r="E19" i="26" s="1"/>
  <c r="E21" i="26" l="1"/>
  <c r="E22" i="26" s="1"/>
  <c r="F19" i="26"/>
  <c r="O8" i="26" l="1"/>
  <c r="R14" i="26" s="1"/>
  <c r="F22" i="26"/>
  <c r="E26" i="26"/>
  <c r="S14" i="26" l="1"/>
  <c r="R15" i="26"/>
  <c r="R16" i="26" l="1"/>
  <c r="S15" i="26"/>
  <c r="R17" i="26" l="1"/>
  <c r="S16" i="26"/>
  <c r="S17" i="26" l="1"/>
  <c r="R18" i="26"/>
  <c r="S18" i="26" l="1"/>
  <c r="R19" i="26"/>
  <c r="R20" i="26" l="1"/>
  <c r="S19" i="26"/>
  <c r="R21" i="26" l="1"/>
  <c r="S20" i="26"/>
  <c r="R22" i="26" l="1"/>
  <c r="S21" i="26"/>
  <c r="S22" i="26" l="1"/>
  <c r="R23" i="26"/>
  <c r="S23" i="26" s="1"/>
</calcChain>
</file>

<file path=xl/sharedStrings.xml><?xml version="1.0" encoding="utf-8"?>
<sst xmlns="http://schemas.openxmlformats.org/spreadsheetml/2006/main" count="95" uniqueCount="94">
  <si>
    <t>Tage pro Jahr</t>
  </si>
  <si>
    <t>Tage pro Monat im Durchschnitt</t>
  </si>
  <si>
    <t>Wochen pro Jahr im Durchschnitt</t>
  </si>
  <si>
    <t>Wochen pro Monat im Durchschnitt</t>
  </si>
  <si>
    <t>Weitere berechnete Annahmen:</t>
  </si>
  <si>
    <t>Sie "finden" eine Mitarbeiterin mit einem BU von …</t>
  </si>
  <si>
    <t>.. oder eine vorhandene Mitarbeiterin stockt auf, um</t>
  </si>
  <si>
    <t>Folgende Annahmen treffen Sie:</t>
  </si>
  <si>
    <t>Ausfallzeit für Urlaub</t>
  </si>
  <si>
    <t>A</t>
  </si>
  <si>
    <t>= mögliche Anwesenheitszeit</t>
  </si>
  <si>
    <t>B</t>
  </si>
  <si>
    <t>C</t>
  </si>
  <si>
    <t>= mögliche Einsatzzeit</t>
  </si>
  <si>
    <t>D</t>
  </si>
  <si>
    <t>Krankheits-Quote:</t>
  </si>
  <si>
    <t>Sie haben eine</t>
  </si>
  <si>
    <t>Tage-Woche</t>
  </si>
  <si>
    <t>Das entspricht an möglicher Zeit, die verplant werden kann:</t>
  </si>
  <si>
    <t xml:space="preserve">1.) </t>
  </si>
  <si>
    <t xml:space="preserve">2.) </t>
  </si>
  <si>
    <t>Welche und wieviele neue Kunden können mit dem neuen zusätzlichen Personal versorgt werden?</t>
  </si>
  <si>
    <t>Namen der interessierten Kunden</t>
  </si>
  <si>
    <t>Gesamt</t>
  </si>
  <si>
    <t>= netto Kundenzeit vor Ort beim Kunden:</t>
  </si>
  <si>
    <t>angenommener Anteil Fahrt- und Wegezeit</t>
  </si>
  <si>
    <t>angenommener Anteil Organisationszeiten:</t>
  </si>
  <si>
    <t>Tragen Sie hier bitte den Bedarf an Versorgung ein, Gesamtzeit pro Tag in Minuten [jedoch nur die Zeit, die vor Ort (Wohnungstür auf bis Wohnungstür zu")]</t>
  </si>
  <si>
    <t>Übertrag: Wieviel Zeit ist zu vergeben?</t>
  </si>
  <si>
    <t>siehe Berechnung links:</t>
  </si>
  <si>
    <t>Anmerkung</t>
  </si>
  <si>
    <t>Anmerkung: Was ist noch übrig von der Zeit der neuen Mitarbeiter/in?</t>
  </si>
  <si>
    <t>Restzeit</t>
  </si>
  <si>
    <t>Mi</t>
  </si>
  <si>
    <t>Di</t>
  </si>
  <si>
    <t>Mo</t>
  </si>
  <si>
    <t>Do</t>
  </si>
  <si>
    <t>Fr</t>
  </si>
  <si>
    <t>Sa</t>
  </si>
  <si>
    <t>So</t>
  </si>
  <si>
    <t>Berechnung des Potentials an Stunden, welches an (neue) Kunden vergeben werden kann?</t>
  </si>
  <si>
    <r>
      <t xml:space="preserve">Neue Methode zur Berechnung der Möglichkeiten, wieviele Kunden versorgt werden könnten, </t>
    </r>
    <r>
      <rPr>
        <b/>
        <u/>
        <sz val="16"/>
        <rFont val="Arial"/>
        <family val="2"/>
      </rPr>
      <t>wenn</t>
    </r>
    <r>
      <rPr>
        <b/>
        <sz val="16"/>
        <rFont val="Arial"/>
        <family val="2"/>
      </rPr>
      <t xml:space="preserve"> Sie neues Personal bekommen?    = Perversion der Personalbedarfsberechnung + Kontrapunkt zu bisheriger "Stellenplanung"</t>
    </r>
  </si>
  <si>
    <r>
      <t>:</t>
    </r>
    <r>
      <rPr>
        <b/>
        <sz val="20.7"/>
        <color indexed="52"/>
        <rFont val="Arial"/>
        <family val="2"/>
      </rPr>
      <t xml:space="preserve">  </t>
    </r>
    <r>
      <rPr>
        <b/>
        <sz val="18"/>
        <color indexed="52"/>
        <rFont val="Arial"/>
        <family val="2"/>
      </rPr>
      <t>Vor der Beratung die eigenen personellen Möglichkeiten klären</t>
    </r>
  </si>
  <si>
    <t>Bitte immer nur die gelb hinterlegten Felder eingeben.</t>
  </si>
  <si>
    <t>Hans Müller</t>
  </si>
  <si>
    <t>Fritz Schneider</t>
  </si>
  <si>
    <t>Helga Huber</t>
  </si>
  <si>
    <t>Hildegard Maier</t>
  </si>
  <si>
    <t>Rosa Kaiser</t>
  </si>
  <si>
    <t>Hannelore König</t>
  </si>
  <si>
    <t>© 2017 - 2021 Thomas Sießegger, Hamburg [ohne Gewähr]</t>
  </si>
  <si>
    <t xml:space="preserve">Nutzungsbedingungen und Hinweise zur Anwendung der Datei </t>
  </si>
  <si>
    <t>für Kunden, Seminarteilnehmer und Facebook-Freunde bei Sießegger Sozialmanagement</t>
  </si>
  <si>
    <r>
      <t>Diese Datei wurde mit Microsoft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Office bzw. mit EXCEL</t>
    </r>
    <r>
      <rPr>
        <vertAlign val="superscript"/>
        <sz val="11"/>
        <rFont val="Arial"/>
        <family val="2"/>
      </rPr>
      <t>®</t>
    </r>
    <r>
      <rPr>
        <sz val="11"/>
        <rFont val="Arial"/>
        <family val="2"/>
      </rPr>
      <t xml:space="preserve"> erstellt.</t>
    </r>
  </si>
  <si>
    <t>Beschreibung der Anwendung der EXCEL-Datei</t>
  </si>
  <si>
    <t>Es handelt sich somit nicht um ein Programm, sondern um eine programmierte Datei.</t>
  </si>
  <si>
    <t>Vorgehensweise und Anmerkungen:</t>
  </si>
  <si>
    <t xml:space="preserve">Die Datei ist als kostenloser Service von Sießegger Sozialmanagement gedacht. </t>
  </si>
  <si>
    <r>
      <t xml:space="preserve">Sie steht </t>
    </r>
    <r>
      <rPr>
        <b/>
        <sz val="11"/>
        <rFont val="Arial"/>
        <family val="2"/>
      </rPr>
      <t>kostenlos und exklusiv für folgende Personen und Einrichtungen</t>
    </r>
    <r>
      <rPr>
        <sz val="11"/>
        <rFont val="Arial"/>
        <family val="2"/>
      </rPr>
      <t xml:space="preserve"> zur Verfügung:</t>
    </r>
  </si>
  <si>
    <t xml:space="preserve">- den "Fans" auf meiner Facebook-Seite Sießegger Sozialmanagement, </t>
  </si>
  <si>
    <t xml:space="preserve">  als Geschenk </t>
  </si>
  <si>
    <t>- "meinen" Seminarteilnehmer/innen,</t>
  </si>
  <si>
    <t>- meinen Beratungskunden.</t>
  </si>
  <si>
    <t xml:space="preserve">Eine weitergehende Beratung ist mit dem "Erwerb" dieser Datei nicht enthalten. </t>
  </si>
  <si>
    <t>Es gibt keine "Hotline".</t>
  </si>
  <si>
    <t>Die EXCEL-Tabelle bzw. -mappe enthält Beispielzahlen. Diese sind dazu da, die Funktionalität aufzuzeigen.</t>
  </si>
  <si>
    <t>Die Dateien sind nur für Ihre privaten oder betrieblichen Zwecke Ihres ambulanten Dienstes!</t>
  </si>
  <si>
    <t>Bitte löschen Sie zuerst (nachdem Sie sich alles angesehen haben) die Zahlen in den gelb hinterlegten Feldern.</t>
  </si>
  <si>
    <t xml:space="preserve">Es kann keine Gewähr für den Inhalt oder dessen Umsetzung gegeben werden.  </t>
  </si>
  <si>
    <t>Dann tragen Sie bitte Ihre eigenen Zahlen und Daten ein.</t>
  </si>
  <si>
    <t>Die Rechte verbleiben zu 100% bei Thomas Sießegger.</t>
  </si>
  <si>
    <t>Bitte tragen Sie immer nur die gelb hinterlegten Felder ein.</t>
  </si>
  <si>
    <t>Überschreiben Sie bitte die gelb hinterlegten Felder mit Ihren eigenen Zahlen!</t>
  </si>
  <si>
    <t>Das Kennwort zum Aufheben des Schutzes wird nur auf persönliche Nachfrage per Email evtl. genannt.</t>
  </si>
  <si>
    <t>Bitte gehen Sie respektvoll mit diesem Geschenk um. Danke.</t>
  </si>
  <si>
    <t>- Softwarefirmen [MediFox, NoventiCare (BOS&amp;S), connext vivendi, Curasoft, und wie sie alle heißen]</t>
  </si>
  <si>
    <t>- anderen Beratern für ambulante Pflege- und Betreuungsdienste</t>
  </si>
  <si>
    <t>- Steuerberatungsgesellschaften [insbesondere ETL, Advision, und wie sie alle heißen]</t>
  </si>
  <si>
    <t>genutzt werden darf, um deren Produkte und Dienstleistungen zu unterstützen oder zu ergänzen.</t>
  </si>
  <si>
    <t>Entsprechende Vereinbarungen bedürfen einer schriftlichen Genehmigung durch Thomas Sießegger.</t>
  </si>
  <si>
    <t>© 1995 - 2021 Thomas Sießegger [Sießegger Sozialmanagement]</t>
  </si>
  <si>
    <t>Ottenser Hauptstraße 14, 22765 Hamburg</t>
  </si>
  <si>
    <t>Tel.: 040/39905902</t>
  </si>
  <si>
    <t>Die Umkehrung der Personalbedarfsberechnung</t>
  </si>
  <si>
    <t>[Wie viele Kunden mit welchem Leistungsumfang können versorgt werden?]</t>
  </si>
  <si>
    <t>Es wird ausdrücklich darauf hingewiesen, dass diese Datei nicht von</t>
  </si>
  <si>
    <t xml:space="preserve">eMail: mehr-personal@siessegger.de </t>
  </si>
  <si>
    <t>1. Tragen Sie zunächst einmal ein, wie sich grundsätzlich die Arbeitszeit bei Ihnen zusammensetzt.</t>
  </si>
  <si>
    <t xml:space="preserve">2. Nun geben Sie alle Kunden ein, die neu versorgt werden möchten (Warteliste), oder auch solche bei denen </t>
  </si>
  <si>
    <t xml:space="preserve">    Mehrbedarf an Leistungen besteht. Berücksichtigen Sie dabei die Reihenfolge, aus Ihrer Sicht die richtige ist.</t>
  </si>
  <si>
    <t>Als Ergebnis wird angezeigt, ob diese Kunden mit diesen Leistungen versorgt werden können.</t>
  </si>
  <si>
    <t>Mit Hilfe dieser Datei kann berechnet werden, wie viele Kunden Sie mit welchem Leistungsumfang</t>
  </si>
  <si>
    <t>bekommen würden.</t>
  </si>
  <si>
    <r>
      <t xml:space="preserve">versorgen könn(t)en, wenn sie entsprechend mehr Personal </t>
    </r>
    <r>
      <rPr>
        <b/>
        <sz val="11"/>
        <color rgb="FFFF0000"/>
        <rFont val="Arial"/>
        <family val="2"/>
      </rPr>
      <t>zusätzlich</t>
    </r>
    <r>
      <rPr>
        <b/>
        <sz val="11"/>
        <rFont val="Arial"/>
        <family val="2"/>
      </rPr>
      <t xml:space="preserve"> zur Verfügung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</si>
</sst>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Std./Wo.&quot;"/>
    <numFmt numFmtId="165" formatCode="&quot;= &quot;0.0%"/>
    <numFmt numFmtId="166" formatCode="#,##0.00\ &quot;Std. pro Tag&quot;"/>
    <numFmt numFmtId="167" formatCode="#,##0\ &quot;Min.&quot;"/>
  </numFmts>
  <fonts count="31">
    <font>
      <sz val="11"/>
      <name val="Arial"/>
      <family val="2"/>
    </font>
    <font>
      <sz val="11"/>
      <name val="FranklinGothic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18"/>
      <color indexed="52"/>
      <name val="Arial"/>
      <family val="2"/>
    </font>
    <font>
      <b/>
      <sz val="18"/>
      <color indexed="52"/>
      <name val="Webdings"/>
      <family val="1"/>
      <charset val="2"/>
    </font>
    <font>
      <b/>
      <sz val="20.7"/>
      <color indexed="52"/>
      <name val="Arial"/>
      <family val="2"/>
    </font>
    <font>
      <sz val="16"/>
      <name val="Arial"/>
      <family val="2"/>
    </font>
    <font>
      <sz val="8"/>
      <color indexed="5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vertAlign val="superscript"/>
      <sz val="11"/>
      <name val="Arial"/>
      <family val="2"/>
    </font>
    <font>
      <b/>
      <u/>
      <sz val="11"/>
      <name val="Arial"/>
      <family val="2"/>
    </font>
    <font>
      <b/>
      <i/>
      <u/>
      <sz val="12"/>
      <name val="Arial"/>
      <family val="2"/>
    </font>
    <font>
      <b/>
      <sz val="11"/>
      <color rgb="FFFF0000"/>
      <name val="Arial"/>
      <family val="2"/>
    </font>
    <font>
      <sz val="12"/>
      <name val="FranklinGothic"/>
    </font>
    <font>
      <sz val="12"/>
      <name val="Arial"/>
      <family val="2"/>
    </font>
    <font>
      <u/>
      <sz val="10"/>
      <color indexed="12"/>
      <name val="Arial"/>
      <family val="2"/>
    </font>
    <font>
      <sz val="11"/>
      <color indexed="10"/>
      <name val="Arial"/>
      <family val="2"/>
    </font>
    <font>
      <b/>
      <sz val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50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50"/>
      </patternFill>
    </fill>
    <fill>
      <patternFill patternType="solid">
        <fgColor indexed="43"/>
        <bgColor indexed="50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58"/>
      </left>
      <right/>
      <top style="thick">
        <color indexed="58"/>
      </top>
      <bottom/>
      <diagonal/>
    </border>
    <border>
      <left/>
      <right/>
      <top style="thick">
        <color indexed="58"/>
      </top>
      <bottom/>
      <diagonal/>
    </border>
    <border>
      <left/>
      <right style="thick">
        <color indexed="58"/>
      </right>
      <top style="thick">
        <color indexed="58"/>
      </top>
      <bottom/>
      <diagonal/>
    </border>
    <border>
      <left style="thick">
        <color indexed="58"/>
      </left>
      <right/>
      <top/>
      <bottom/>
      <diagonal/>
    </border>
    <border>
      <left/>
      <right style="thick">
        <color indexed="58"/>
      </right>
      <top/>
      <bottom/>
      <diagonal/>
    </border>
    <border>
      <left style="thick">
        <color indexed="58"/>
      </left>
      <right/>
      <top/>
      <bottom style="thick">
        <color indexed="58"/>
      </bottom>
      <diagonal/>
    </border>
    <border>
      <left/>
      <right/>
      <top/>
      <bottom style="thick">
        <color indexed="58"/>
      </bottom>
      <diagonal/>
    </border>
    <border>
      <left/>
      <right style="thick">
        <color indexed="58"/>
      </right>
      <top/>
      <bottom style="thick">
        <color indexed="58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/>
    <xf numFmtId="0" fontId="3" fillId="0" borderId="0"/>
    <xf numFmtId="0" fontId="26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2" fontId="0" fillId="2" borderId="1" xfId="0" applyNumberFormat="1" applyFill="1" applyBorder="1">
      <alignment vertical="center"/>
    </xf>
    <xf numFmtId="0" fontId="0" fillId="2" borderId="0" xfId="0" applyFill="1">
      <alignment vertical="center"/>
    </xf>
    <xf numFmtId="10" fontId="0" fillId="3" borderId="4" xfId="0" applyNumberFormat="1" applyFill="1" applyBorder="1" applyProtection="1">
      <alignment vertical="center"/>
      <protection locked="0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4" fillId="2" borderId="6" xfId="0" quotePrefix="1" applyFont="1" applyFill="1" applyBorder="1">
      <alignment vertical="center"/>
    </xf>
    <xf numFmtId="0" fontId="3" fillId="2" borderId="0" xfId="0" applyFont="1" applyFill="1">
      <alignment vertical="center"/>
    </xf>
    <xf numFmtId="165" fontId="3" fillId="2" borderId="0" xfId="1" applyNumberFormat="1" applyFont="1" applyFill="1" applyAlignment="1">
      <alignment vertical="center"/>
    </xf>
    <xf numFmtId="164" fontId="0" fillId="2" borderId="4" xfId="0" applyNumberFormat="1" applyFill="1" applyBorder="1">
      <alignment vertical="center"/>
    </xf>
    <xf numFmtId="164" fontId="4" fillId="2" borderId="4" xfId="0" applyNumberFormat="1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4" fontId="0" fillId="3" borderId="4" xfId="0" applyNumberFormat="1" applyFill="1" applyBorder="1" applyProtection="1">
      <alignment vertical="center"/>
      <protection locked="0"/>
    </xf>
    <xf numFmtId="0" fontId="0" fillId="2" borderId="7" xfId="0" applyFill="1" applyBorder="1">
      <alignment vertical="center"/>
    </xf>
    <xf numFmtId="0" fontId="2" fillId="2" borderId="0" xfId="0" applyFont="1" applyFill="1" applyAlignment="1">
      <alignment horizontal="left" vertical="top" wrapText="1"/>
    </xf>
    <xf numFmtId="166" fontId="0" fillId="2" borderId="0" xfId="0" applyNumberFormat="1" applyFill="1" applyAlignment="1">
      <alignment horizontal="right" vertical="center"/>
    </xf>
    <xf numFmtId="0" fontId="7" fillId="2" borderId="0" xfId="0" applyFont="1" applyFill="1">
      <alignment vertical="center"/>
    </xf>
    <xf numFmtId="164" fontId="9" fillId="2" borderId="4" xfId="0" applyNumberFormat="1" applyFont="1" applyFill="1" applyBorder="1" applyAlignment="1">
      <alignment horizontal="right" vertical="center"/>
    </xf>
    <xf numFmtId="167" fontId="9" fillId="3" borderId="4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/>
    <xf numFmtId="0" fontId="6" fillId="2" borderId="8" xfId="0" applyFont="1" applyFill="1" applyBorder="1" applyAlignment="1">
      <alignment horizontal="center"/>
    </xf>
    <xf numFmtId="0" fontId="9" fillId="3" borderId="3" xfId="0" applyFont="1" applyFill="1" applyBorder="1" applyProtection="1">
      <alignment vertical="center"/>
      <protection locked="0"/>
    </xf>
    <xf numFmtId="0" fontId="9" fillId="2" borderId="4" xfId="0" applyFont="1" applyFill="1" applyBorder="1">
      <alignment vertical="center"/>
    </xf>
    <xf numFmtId="0" fontId="12" fillId="2" borderId="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>
      <alignment vertical="center"/>
    </xf>
    <xf numFmtId="0" fontId="13" fillId="2" borderId="0" xfId="0" applyFont="1" applyFill="1" applyAlignment="1">
      <alignment horizontal="left" vertical="top" wrapText="1" shrinkToFit="1"/>
    </xf>
    <xf numFmtId="0" fontId="16" fillId="0" borderId="0" xfId="0" applyFont="1">
      <alignment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18" fillId="2" borderId="0" xfId="0" applyFont="1" applyFill="1" applyAlignment="1">
      <alignment horizontal="left" vertical="top" wrapText="1" shrinkToFit="1"/>
    </xf>
    <xf numFmtId="0" fontId="19" fillId="2" borderId="0" xfId="0" applyFont="1" applyFill="1">
      <alignment vertical="center"/>
    </xf>
    <xf numFmtId="0" fontId="5" fillId="2" borderId="0" xfId="0" applyFont="1" applyFill="1" applyAlignment="1">
      <alignment horizontal="center"/>
    </xf>
    <xf numFmtId="166" fontId="0" fillId="2" borderId="6" xfId="0" applyNumberFormat="1" applyFill="1" applyBorder="1" applyAlignment="1">
      <alignment horizontal="right" vertical="center"/>
    </xf>
    <xf numFmtId="164" fontId="0" fillId="3" borderId="16" xfId="0" applyNumberFormat="1" applyFill="1" applyBorder="1" applyProtection="1">
      <alignment vertical="center"/>
      <protection locked="0"/>
    </xf>
    <xf numFmtId="164" fontId="0" fillId="3" borderId="8" xfId="0" applyNumberFormat="1" applyFill="1" applyBorder="1" applyProtection="1">
      <alignment vertical="center"/>
      <protection locked="0"/>
    </xf>
    <xf numFmtId="0" fontId="13" fillId="2" borderId="0" xfId="0" applyFont="1" applyFill="1" applyAlignment="1">
      <alignment horizontal="left" vertical="center" wrapText="1" shrinkToFit="1"/>
    </xf>
    <xf numFmtId="0" fontId="7" fillId="3" borderId="10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3" fillId="4" borderId="20" xfId="2" applyFill="1" applyBorder="1"/>
    <xf numFmtId="0" fontId="3" fillId="4" borderId="21" xfId="2" applyFill="1" applyBorder="1"/>
    <xf numFmtId="0" fontId="3" fillId="4" borderId="22" xfId="2" applyFill="1" applyBorder="1"/>
    <xf numFmtId="0" fontId="3" fillId="2" borderId="0" xfId="2" applyFill="1"/>
    <xf numFmtId="0" fontId="3" fillId="4" borderId="23" xfId="2" applyFill="1" applyBorder="1"/>
    <xf numFmtId="0" fontId="2" fillId="4" borderId="0" xfId="2" applyFont="1" applyFill="1"/>
    <xf numFmtId="0" fontId="3" fillId="4" borderId="0" xfId="2" applyFill="1"/>
    <xf numFmtId="0" fontId="3" fillId="4" borderId="24" xfId="2" applyFill="1" applyBorder="1"/>
    <xf numFmtId="0" fontId="5" fillId="6" borderId="0" xfId="2" applyFont="1" applyFill="1"/>
    <xf numFmtId="0" fontId="3" fillId="6" borderId="0" xfId="2" applyFill="1"/>
    <xf numFmtId="0" fontId="21" fillId="4" borderId="0" xfId="2" applyFont="1" applyFill="1"/>
    <xf numFmtId="0" fontId="2" fillId="5" borderId="0" xfId="2" applyFont="1" applyFill="1" applyAlignment="1">
      <alignment horizontal="left" vertical="center"/>
    </xf>
    <xf numFmtId="0" fontId="20" fillId="4" borderId="0" xfId="2" applyFont="1" applyFill="1"/>
    <xf numFmtId="0" fontId="3" fillId="4" borderId="23" xfId="2" applyFill="1" applyBorder="1" applyAlignment="1">
      <alignment vertical="center"/>
    </xf>
    <xf numFmtId="0" fontId="20" fillId="4" borderId="0" xfId="2" applyFont="1" applyFill="1" applyAlignment="1">
      <alignment vertical="center"/>
    </xf>
    <xf numFmtId="0" fontId="3" fillId="4" borderId="0" xfId="2" applyFill="1" applyAlignment="1">
      <alignment vertical="center"/>
    </xf>
    <xf numFmtId="0" fontId="3" fillId="4" borderId="24" xfId="2" applyFill="1" applyBorder="1" applyAlignment="1">
      <alignment vertical="center"/>
    </xf>
    <xf numFmtId="0" fontId="3" fillId="2" borderId="0" xfId="2" applyFill="1" applyAlignment="1">
      <alignment vertical="center"/>
    </xf>
    <xf numFmtId="0" fontId="3" fillId="5" borderId="0" xfId="2" applyFill="1" applyAlignment="1">
      <alignment vertical="center"/>
    </xf>
    <xf numFmtId="0" fontId="24" fillId="5" borderId="0" xfId="2" applyFont="1" applyFill="1" applyAlignment="1">
      <alignment vertical="center"/>
    </xf>
    <xf numFmtId="0" fontId="4" fillId="4" borderId="0" xfId="2" applyFont="1" applyFill="1" applyAlignment="1">
      <alignment vertical="center"/>
    </xf>
    <xf numFmtId="0" fontId="20" fillId="4" borderId="0" xfId="2" quotePrefix="1" applyFont="1" applyFill="1" applyAlignment="1">
      <alignment vertical="center"/>
    </xf>
    <xf numFmtId="0" fontId="27" fillId="5" borderId="0" xfId="3" applyFont="1" applyFill="1" applyAlignment="1">
      <alignment horizontal="left" vertical="center"/>
    </xf>
    <xf numFmtId="0" fontId="4" fillId="7" borderId="0" xfId="2" applyFont="1" applyFill="1" applyAlignment="1">
      <alignment vertical="center"/>
    </xf>
    <xf numFmtId="0" fontId="28" fillId="8" borderId="0" xfId="4" applyFill="1" applyAlignment="1" applyProtection="1">
      <alignment horizontal="left" vertical="center"/>
    </xf>
    <xf numFmtId="0" fontId="3" fillId="7" borderId="0" xfId="2" applyFill="1" applyAlignment="1">
      <alignment vertical="center"/>
    </xf>
    <xf numFmtId="0" fontId="3" fillId="4" borderId="26" xfId="2" applyFill="1" applyBorder="1" applyAlignment="1">
      <alignment vertical="center"/>
    </xf>
    <xf numFmtId="0" fontId="23" fillId="7" borderId="0" xfId="2" applyFont="1" applyFill="1" applyAlignment="1">
      <alignment vertical="center"/>
    </xf>
    <xf numFmtId="0" fontId="25" fillId="6" borderId="0" xfId="2" applyFont="1" applyFill="1" applyAlignment="1">
      <alignment vertical="center"/>
    </xf>
    <xf numFmtId="0" fontId="3" fillId="6" borderId="0" xfId="2" applyFill="1" applyAlignment="1">
      <alignment vertical="center"/>
    </xf>
    <xf numFmtId="0" fontId="29" fillId="6" borderId="0" xfId="2" quotePrefix="1" applyFont="1" applyFill="1" applyAlignment="1">
      <alignment vertical="center"/>
    </xf>
    <xf numFmtId="0" fontId="29" fillId="6" borderId="0" xfId="2" applyFont="1" applyFill="1" applyAlignment="1">
      <alignment vertical="center"/>
    </xf>
    <xf numFmtId="0" fontId="29" fillId="4" borderId="0" xfId="2" applyFont="1" applyFill="1" applyAlignment="1">
      <alignment vertical="center"/>
    </xf>
    <xf numFmtId="0" fontId="3" fillId="4" borderId="25" xfId="2" applyFill="1" applyBorder="1" applyAlignment="1">
      <alignment vertical="center"/>
    </xf>
    <xf numFmtId="0" fontId="3" fillId="4" borderId="27" xfId="2" applyFill="1" applyBorder="1" applyAlignment="1">
      <alignment vertical="center"/>
    </xf>
    <xf numFmtId="0" fontId="30" fillId="6" borderId="0" xfId="2" applyFont="1" applyFill="1"/>
    <xf numFmtId="0" fontId="0" fillId="4" borderId="0" xfId="2" applyFont="1" applyFill="1" applyAlignment="1">
      <alignment vertical="center"/>
    </xf>
    <xf numFmtId="0" fontId="30" fillId="7" borderId="0" xfId="2" applyFont="1" applyFill="1" applyAlignment="1">
      <alignment vertical="center"/>
    </xf>
  </cellXfs>
  <cellStyles count="5">
    <cellStyle name="Hyperlink_No 01 - drei verschiedene Kostenstellenrechnungen" xfId="4" xr:uid="{7C02E5B3-C656-4AD0-AAE8-AE8C4C929065}"/>
    <cellStyle name="Prozent" xfId="1" builtinId="5"/>
    <cellStyle name="Standard" xfId="0" builtinId="0"/>
    <cellStyle name="Standard_Erstbesuchs-Kalkulation 2001 HP 9-2001_No 01 - drei verschiedene Kostenstellenrechnungen" xfId="2" xr:uid="{55CF9BA7-6F05-435F-A419-0958741E39F5}"/>
    <cellStyle name="Standard_Geteilte Einsaetze in der PEP" xfId="3" xr:uid="{39708D2A-28E6-427C-B41A-64B33E6619C9}"/>
  </cellStyles>
  <dxfs count="3"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12-24%20KSKS%202021%20-%20Fokus%20Neues%20Wirtschaften%20Gesche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2%20-%20SKS\SKS%202012%20Neu-Entwicklung\SKS%20euregon%20Pr&#228;sentationsversion%202011-11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2%20-%20SKS\SKS%202012%20Neu-Entwicklung\SAR%202007%20fuer%20Frau%20Hostenka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Dienst 1"/>
      <sheetName val="Dienst 2"/>
      <sheetName val="Dienst 3"/>
      <sheetName val="Dienst 4"/>
      <sheetName val="Dienst 5"/>
      <sheetName val="Dienst 6"/>
      <sheetName val="Dienst 7"/>
      <sheetName val="al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TOPs"/>
      <sheetName val="Kuchen"/>
      <sheetName val="Uebersicht"/>
      <sheetName val="Graf 1"/>
      <sheetName val="Graf 2"/>
      <sheetName val="PEP"/>
      <sheetName val="SGB V"/>
      <sheetName val="SGB XI"/>
      <sheetName val="SGB XI+++"/>
      <sheetName val="HW"/>
      <sheetName val="Kalk B"/>
      <sheetName val="Kalk C"/>
      <sheetName val="Kalk D"/>
      <sheetName val="Kalk A"/>
      <sheetName val="Kost"/>
      <sheetName val="Inv"/>
      <sheetName val="Fahrt"/>
      <sheetName val="RUECK"/>
      <sheetName val="DBR"/>
      <sheetName val="Basis"/>
      <sheetName val="Zielw"/>
      <sheetName val="10-1"/>
      <sheetName val="11-1"/>
      <sheetName val="1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alle 12"/>
      <sheetName val="01+1"/>
      <sheetName val="02+1"/>
      <sheetName val="03+1"/>
      <sheetName val="Lizenz"/>
      <sheetName val="Modul3"/>
      <sheetName val="Modul1"/>
      <sheetName val="Modul2"/>
      <sheetName val="Modul4"/>
      <sheetName val="Modul5"/>
      <sheetName val="Modul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4">
          <cell r="I24">
            <v>0</v>
          </cell>
          <cell r="J24">
            <v>0</v>
          </cell>
        </row>
        <row r="25">
          <cell r="I25" t="str">
            <v>- - -</v>
          </cell>
          <cell r="J25" t="str">
            <v>- - -</v>
          </cell>
        </row>
        <row r="27">
          <cell r="I27">
            <v>0</v>
          </cell>
          <cell r="J27">
            <v>0</v>
          </cell>
        </row>
        <row r="29">
          <cell r="I29">
            <v>0</v>
          </cell>
          <cell r="J29">
            <v>0</v>
          </cell>
        </row>
        <row r="33">
          <cell r="I33">
            <v>0</v>
          </cell>
          <cell r="J33">
            <v>0</v>
          </cell>
        </row>
        <row r="36">
          <cell r="I36">
            <v>0</v>
          </cell>
          <cell r="J36">
            <v>0</v>
          </cell>
        </row>
        <row r="37">
          <cell r="J37" t="str">
            <v>XXX</v>
          </cell>
          <cell r="L37" t="str">
            <v>XXX</v>
          </cell>
        </row>
      </sheetData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Start"/>
      <sheetName val="PLAN"/>
      <sheetName val="K+Jahr"/>
      <sheetName val="Feb"/>
      <sheetName val="Mär"/>
      <sheetName val="Apr"/>
      <sheetName val="Mai"/>
      <sheetName val="Jun"/>
      <sheetName val="Jul"/>
      <sheetName val="Aug"/>
      <sheetName val="Sep"/>
      <sheetName val="Okt"/>
      <sheetName val="Nov"/>
      <sheetName val="Dez"/>
      <sheetName val="alle 12"/>
      <sheetName val="Graf 1"/>
      <sheetName val="Graf ÜM"/>
      <sheetName val="Graf 2"/>
      <sheetName val="Graf Jahr"/>
      <sheetName val="Kalk B"/>
      <sheetName val="Kalk C"/>
      <sheetName val="Kalk D"/>
      <sheetName val="PEP"/>
      <sheetName val="Plausi"/>
      <sheetName val="SGB XI"/>
      <sheetName val="Invest"/>
      <sheetName val="SGB V"/>
      <sheetName val="Kost"/>
      <sheetName val="Fahrt"/>
      <sheetName val="Deck IST"/>
      <sheetName val="Ausw"/>
      <sheetName val="Modul3"/>
      <sheetName val="Modul1"/>
      <sheetName val="Modul2"/>
      <sheetName val="Modul4"/>
      <sheetName val="Modul5"/>
      <sheetName val="Modul6"/>
    </sheetNames>
    <sheetDataSet>
      <sheetData sheetId="0">
        <row r="20">
          <cell r="J20">
            <v>0</v>
          </cell>
        </row>
        <row r="21">
          <cell r="I21">
            <v>0</v>
          </cell>
          <cell r="J21">
            <v>0</v>
          </cell>
        </row>
        <row r="23">
          <cell r="I23">
            <v>0</v>
          </cell>
          <cell r="J23">
            <v>0</v>
          </cell>
        </row>
        <row r="30">
          <cell r="K30" t="str">
            <v>Leitung. inkl. Erstbesuche</v>
          </cell>
        </row>
        <row r="32">
          <cell r="K32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6">
          <cell r="L46">
            <v>0</v>
          </cell>
        </row>
        <row r="47">
          <cell r="L47">
            <v>0</v>
          </cell>
        </row>
        <row r="49">
          <cell r="L49">
            <v>0</v>
          </cell>
        </row>
        <row r="70">
          <cell r="I70">
            <v>5565</v>
          </cell>
        </row>
        <row r="71">
          <cell r="I71">
            <v>0</v>
          </cell>
        </row>
        <row r="72">
          <cell r="I72">
            <v>34</v>
          </cell>
        </row>
        <row r="73">
          <cell r="I73">
            <v>-34</v>
          </cell>
        </row>
        <row r="74">
          <cell r="I74">
            <v>4</v>
          </cell>
        </row>
        <row r="95">
          <cell r="J95">
            <v>0</v>
          </cell>
        </row>
        <row r="101">
          <cell r="J101">
            <v>0</v>
          </cell>
        </row>
        <row r="102">
          <cell r="J102">
            <v>0</v>
          </cell>
        </row>
        <row r="109">
          <cell r="J10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16BE-2BE5-4A18-8F90-8FEEBAC020CA}">
  <sheetPr>
    <tabColor indexed="50"/>
    <pageSetUpPr fitToPage="1"/>
  </sheetPr>
  <dimension ref="A1:K56"/>
  <sheetViews>
    <sheetView tabSelected="1" zoomScaleNormal="100" workbookViewId="0"/>
  </sheetViews>
  <sheetFormatPr baseColWidth="10" defaultColWidth="9.09765625" defaultRowHeight="13.2"/>
  <cols>
    <col min="1" max="1" width="2.69921875" style="64" customWidth="1"/>
    <col min="2" max="9" width="11" style="64" customWidth="1"/>
    <col min="10" max="11" width="2.69921875" style="64" customWidth="1"/>
    <col min="12" max="16384" width="9.09765625" style="64"/>
  </cols>
  <sheetData>
    <row r="1" spans="1:10" ht="8.25" customHeight="1" thickTop="1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5.6">
      <c r="A2" s="65"/>
      <c r="B2" s="66" t="s">
        <v>51</v>
      </c>
      <c r="C2" s="67"/>
      <c r="D2" s="67"/>
      <c r="E2" s="67"/>
      <c r="F2" s="67"/>
      <c r="G2" s="67"/>
      <c r="H2" s="67"/>
      <c r="I2" s="67"/>
      <c r="J2" s="68"/>
    </row>
    <row r="3" spans="1:10" ht="17.399999999999999">
      <c r="A3" s="65"/>
      <c r="B3" s="69" t="s">
        <v>83</v>
      </c>
      <c r="C3" s="70"/>
      <c r="D3" s="70"/>
      <c r="E3" s="70"/>
      <c r="F3" s="70"/>
      <c r="G3" s="70"/>
      <c r="H3" s="67"/>
      <c r="I3" s="67"/>
      <c r="J3" s="68"/>
    </row>
    <row r="4" spans="1:10" ht="15.6">
      <c r="A4" s="65"/>
      <c r="B4" s="96" t="s">
        <v>84</v>
      </c>
      <c r="C4" s="70"/>
      <c r="D4" s="70"/>
      <c r="E4" s="70"/>
      <c r="F4" s="70"/>
      <c r="G4" s="70"/>
      <c r="H4" s="67"/>
      <c r="I4" s="67"/>
      <c r="J4" s="68"/>
    </row>
    <row r="5" spans="1:10" ht="15" customHeight="1">
      <c r="A5" s="65"/>
      <c r="B5" s="71" t="s">
        <v>52</v>
      </c>
      <c r="C5" s="67"/>
      <c r="D5" s="67"/>
      <c r="E5" s="67"/>
      <c r="F5" s="67"/>
      <c r="G5" s="67"/>
      <c r="H5" s="67"/>
      <c r="I5" s="67"/>
      <c r="J5" s="68"/>
    </row>
    <row r="6" spans="1:10" ht="15" customHeight="1">
      <c r="A6" s="65"/>
      <c r="B6" s="73"/>
      <c r="C6" s="67"/>
      <c r="D6" s="67"/>
      <c r="E6" s="67"/>
      <c r="F6" s="67"/>
      <c r="G6" s="67"/>
      <c r="H6" s="67"/>
      <c r="I6" s="67"/>
      <c r="J6" s="68"/>
    </row>
    <row r="7" spans="1:10" s="78" customFormat="1" ht="15" customHeight="1">
      <c r="A7" s="74"/>
      <c r="B7" s="75" t="s">
        <v>53</v>
      </c>
      <c r="C7" s="76"/>
      <c r="D7" s="76"/>
      <c r="E7" s="76"/>
      <c r="F7" s="76"/>
      <c r="G7" s="76"/>
      <c r="H7" s="76"/>
      <c r="I7" s="67"/>
      <c r="J7" s="77"/>
    </row>
    <row r="8" spans="1:10" s="78" customFormat="1" ht="15" customHeight="1">
      <c r="A8" s="74"/>
      <c r="B8" s="75" t="s">
        <v>55</v>
      </c>
      <c r="C8" s="76"/>
      <c r="D8" s="76"/>
      <c r="E8" s="76"/>
      <c r="F8" s="76"/>
      <c r="G8" s="76"/>
      <c r="H8" s="76"/>
      <c r="I8" s="67"/>
      <c r="J8" s="77"/>
    </row>
    <row r="9" spans="1:10" s="78" customFormat="1" ht="15" customHeight="1">
      <c r="A9" s="74"/>
      <c r="B9" s="75"/>
      <c r="C9" s="76"/>
      <c r="D9" s="76"/>
      <c r="E9" s="76"/>
      <c r="F9" s="76"/>
      <c r="G9" s="76"/>
      <c r="H9" s="76"/>
      <c r="I9" s="76"/>
      <c r="J9" s="77"/>
    </row>
    <row r="10" spans="1:10" s="78" customFormat="1" ht="15" customHeight="1">
      <c r="A10" s="74"/>
      <c r="B10" s="81" t="s">
        <v>91</v>
      </c>
      <c r="C10" s="76"/>
      <c r="D10" s="76"/>
      <c r="E10" s="76"/>
      <c r="F10" s="76"/>
      <c r="G10" s="76"/>
      <c r="H10" s="76"/>
      <c r="I10" s="76"/>
      <c r="J10" s="77"/>
    </row>
    <row r="11" spans="1:10" s="78" customFormat="1" ht="15" customHeight="1">
      <c r="A11" s="74"/>
      <c r="B11" s="81" t="s">
        <v>93</v>
      </c>
      <c r="C11" s="76"/>
      <c r="D11" s="76"/>
      <c r="E11" s="76"/>
      <c r="F11" s="76"/>
      <c r="G11" s="76"/>
      <c r="H11" s="76"/>
      <c r="I11" s="76"/>
      <c r="J11" s="77"/>
    </row>
    <row r="12" spans="1:10" s="78" customFormat="1" ht="15" customHeight="1">
      <c r="A12" s="74"/>
      <c r="B12" s="81" t="s">
        <v>92</v>
      </c>
      <c r="C12" s="76"/>
      <c r="D12" s="76"/>
      <c r="E12" s="76"/>
      <c r="F12" s="76"/>
      <c r="G12" s="76"/>
      <c r="H12" s="76"/>
      <c r="I12" s="76"/>
      <c r="J12" s="77"/>
    </row>
    <row r="13" spans="1:10" s="78" customFormat="1" ht="15" customHeight="1">
      <c r="A13" s="74"/>
      <c r="B13" s="81"/>
      <c r="C13" s="76"/>
      <c r="D13" s="76"/>
      <c r="E13" s="76"/>
      <c r="F13" s="76"/>
      <c r="G13" s="76"/>
      <c r="H13" s="76"/>
      <c r="I13" s="76"/>
      <c r="J13" s="77"/>
    </row>
    <row r="14" spans="1:10" s="78" customFormat="1" ht="15" customHeight="1">
      <c r="A14" s="74"/>
      <c r="B14" s="72" t="s">
        <v>54</v>
      </c>
      <c r="C14" s="76"/>
      <c r="D14" s="76"/>
      <c r="E14" s="76"/>
      <c r="F14" s="76"/>
      <c r="G14" s="76"/>
      <c r="H14" s="76"/>
      <c r="I14" s="76"/>
      <c r="J14" s="77"/>
    </row>
    <row r="15" spans="1:10" s="78" customFormat="1" ht="15" customHeight="1">
      <c r="A15" s="74"/>
      <c r="B15" s="72"/>
      <c r="C15" s="76"/>
      <c r="D15" s="76"/>
      <c r="E15" s="76"/>
      <c r="F15" s="76"/>
      <c r="G15" s="76"/>
      <c r="H15" s="76"/>
      <c r="I15" s="76"/>
      <c r="J15" s="77"/>
    </row>
    <row r="16" spans="1:10" s="78" customFormat="1" ht="15" customHeight="1">
      <c r="A16" s="74"/>
      <c r="B16" s="80" t="s">
        <v>56</v>
      </c>
      <c r="C16" s="76"/>
      <c r="D16" s="76"/>
      <c r="E16" s="76"/>
      <c r="F16" s="76"/>
      <c r="G16" s="76"/>
      <c r="H16" s="76"/>
      <c r="I16" s="76"/>
      <c r="J16" s="77"/>
    </row>
    <row r="17" spans="1:10" s="78" customFormat="1" ht="15" customHeight="1">
      <c r="A17" s="74"/>
      <c r="B17" s="75"/>
      <c r="C17" s="76"/>
      <c r="D17" s="76"/>
      <c r="E17" s="76"/>
      <c r="F17" s="76"/>
      <c r="G17" s="76"/>
      <c r="H17" s="76"/>
      <c r="I17" s="76"/>
      <c r="J17" s="77"/>
    </row>
    <row r="18" spans="1:10" s="78" customFormat="1" ht="15" customHeight="1">
      <c r="A18" s="74"/>
      <c r="B18" s="97" t="s">
        <v>87</v>
      </c>
      <c r="C18" s="76"/>
      <c r="D18" s="76"/>
      <c r="E18" s="76"/>
      <c r="F18" s="76"/>
      <c r="G18" s="76"/>
      <c r="H18" s="76"/>
      <c r="I18" s="76"/>
      <c r="J18" s="77"/>
    </row>
    <row r="19" spans="1:10" s="78" customFormat="1" ht="15" customHeight="1">
      <c r="A19" s="74"/>
      <c r="B19" s="97" t="s">
        <v>88</v>
      </c>
      <c r="C19" s="76"/>
      <c r="D19" s="76"/>
      <c r="E19" s="76"/>
      <c r="F19" s="76"/>
      <c r="G19" s="76"/>
      <c r="H19" s="76"/>
      <c r="I19" s="76"/>
      <c r="J19" s="77"/>
    </row>
    <row r="20" spans="1:10" s="78" customFormat="1" ht="15" customHeight="1">
      <c r="A20" s="74"/>
      <c r="B20" s="97" t="s">
        <v>89</v>
      </c>
      <c r="C20" s="76"/>
      <c r="D20" s="76"/>
      <c r="E20" s="76"/>
      <c r="F20" s="76"/>
      <c r="G20" s="76"/>
      <c r="H20" s="76"/>
      <c r="I20" s="76"/>
      <c r="J20" s="77"/>
    </row>
    <row r="21" spans="1:10" s="78" customFormat="1" ht="15" customHeight="1">
      <c r="A21" s="74"/>
      <c r="B21" s="97" t="s">
        <v>90</v>
      </c>
      <c r="C21" s="76"/>
      <c r="D21" s="76"/>
      <c r="E21" s="76"/>
      <c r="F21" s="76"/>
      <c r="G21" s="76"/>
      <c r="H21" s="76"/>
      <c r="I21" s="76"/>
      <c r="J21" s="77"/>
    </row>
    <row r="22" spans="1:10" s="78" customFormat="1" ht="15" customHeight="1">
      <c r="A22" s="74"/>
      <c r="B22" s="81"/>
      <c r="C22" s="76"/>
      <c r="D22" s="76"/>
      <c r="E22" s="76"/>
      <c r="F22" s="76"/>
      <c r="G22" s="76"/>
      <c r="H22" s="76"/>
      <c r="I22" s="76"/>
      <c r="J22" s="77"/>
    </row>
    <row r="23" spans="1:10" s="78" customFormat="1" ht="15" customHeight="1">
      <c r="A23" s="74"/>
      <c r="B23" s="75" t="s">
        <v>65</v>
      </c>
      <c r="C23" s="83"/>
      <c r="D23" s="83"/>
      <c r="E23" s="83"/>
      <c r="F23" s="83"/>
      <c r="G23" s="83"/>
      <c r="H23" s="83"/>
      <c r="I23" s="76"/>
      <c r="J23" s="77"/>
    </row>
    <row r="24" spans="1:10" s="78" customFormat="1" ht="15" customHeight="1">
      <c r="A24" s="74"/>
      <c r="B24" s="98" t="s">
        <v>67</v>
      </c>
      <c r="C24" s="85"/>
      <c r="D24" s="85"/>
      <c r="E24" s="85"/>
      <c r="F24" s="85"/>
      <c r="G24" s="85"/>
      <c r="H24" s="85"/>
      <c r="I24" s="76"/>
      <c r="J24" s="77"/>
    </row>
    <row r="25" spans="1:10" s="78" customFormat="1" ht="15" customHeight="1">
      <c r="A25" s="74"/>
      <c r="B25" s="98" t="s">
        <v>69</v>
      </c>
      <c r="C25" s="85"/>
      <c r="D25" s="85"/>
      <c r="E25" s="85"/>
      <c r="F25" s="85"/>
      <c r="G25" s="85"/>
      <c r="H25" s="79"/>
      <c r="I25" s="76"/>
      <c r="J25" s="77"/>
    </row>
    <row r="26" spans="1:10" s="78" customFormat="1" ht="15" customHeight="1">
      <c r="A26" s="74"/>
      <c r="B26" s="81"/>
      <c r="C26" s="76"/>
      <c r="D26" s="76"/>
      <c r="E26" s="76"/>
      <c r="F26" s="76"/>
      <c r="G26" s="76"/>
      <c r="H26" s="76"/>
      <c r="I26" s="76"/>
      <c r="J26" s="77"/>
    </row>
    <row r="27" spans="1:10" s="78" customFormat="1" ht="15" customHeight="1">
      <c r="A27" s="74"/>
      <c r="B27" s="75" t="s">
        <v>57</v>
      </c>
      <c r="C27" s="76"/>
      <c r="D27" s="76"/>
      <c r="E27" s="76"/>
      <c r="F27" s="76"/>
      <c r="G27" s="76"/>
      <c r="H27" s="76"/>
      <c r="I27" s="76"/>
      <c r="J27" s="77"/>
    </row>
    <row r="28" spans="1:10" s="78" customFormat="1" ht="15" customHeight="1">
      <c r="A28" s="74"/>
      <c r="B28" s="75" t="s">
        <v>58</v>
      </c>
      <c r="C28" s="76"/>
      <c r="D28" s="76"/>
      <c r="E28" s="76"/>
      <c r="F28" s="76"/>
      <c r="G28" s="76"/>
      <c r="H28" s="76"/>
      <c r="I28" s="76"/>
      <c r="J28" s="77"/>
    </row>
    <row r="29" spans="1:10" s="78" customFormat="1" ht="15" customHeight="1">
      <c r="A29" s="74"/>
      <c r="B29" s="82" t="s">
        <v>59</v>
      </c>
      <c r="C29" s="76"/>
      <c r="D29" s="76"/>
      <c r="E29" s="76"/>
      <c r="F29" s="76"/>
      <c r="G29" s="76"/>
      <c r="H29" s="76"/>
      <c r="I29" s="76"/>
      <c r="J29" s="77"/>
    </row>
    <row r="30" spans="1:10" s="78" customFormat="1" ht="15" customHeight="1">
      <c r="A30" s="74"/>
      <c r="B30" s="75" t="s">
        <v>60</v>
      </c>
      <c r="C30" s="76"/>
      <c r="D30" s="76"/>
      <c r="E30" s="76"/>
      <c r="F30" s="76"/>
      <c r="G30" s="76"/>
      <c r="H30" s="76"/>
      <c r="I30" s="76"/>
      <c r="J30" s="77"/>
    </row>
    <row r="31" spans="1:10" s="78" customFormat="1" ht="15" customHeight="1">
      <c r="A31" s="74"/>
      <c r="B31" s="82" t="s">
        <v>61</v>
      </c>
      <c r="C31" s="76"/>
      <c r="D31" s="76"/>
      <c r="E31" s="76"/>
      <c r="F31" s="76"/>
      <c r="G31" s="76"/>
      <c r="H31" s="76"/>
      <c r="I31" s="76"/>
      <c r="J31" s="77"/>
    </row>
    <row r="32" spans="1:10" s="78" customFormat="1" ht="15" customHeight="1">
      <c r="A32" s="74"/>
      <c r="B32" s="82" t="s">
        <v>62</v>
      </c>
      <c r="C32" s="76"/>
      <c r="D32" s="76"/>
      <c r="E32" s="76"/>
      <c r="F32" s="76"/>
      <c r="G32" s="76"/>
      <c r="H32" s="76"/>
      <c r="I32" s="76"/>
      <c r="J32" s="77"/>
    </row>
    <row r="33" spans="1:10" s="78" customFormat="1" ht="15" customHeight="1">
      <c r="A33" s="74"/>
      <c r="B33" s="75" t="s">
        <v>63</v>
      </c>
      <c r="C33" s="76"/>
      <c r="D33" s="76"/>
      <c r="E33" s="76"/>
      <c r="F33" s="76"/>
      <c r="G33" s="76"/>
      <c r="H33" s="76"/>
      <c r="I33" s="76"/>
      <c r="J33" s="77"/>
    </row>
    <row r="34" spans="1:10" s="78" customFormat="1" ht="15" customHeight="1">
      <c r="A34" s="74"/>
      <c r="B34" s="75" t="s">
        <v>64</v>
      </c>
      <c r="C34" s="76"/>
      <c r="D34" s="76"/>
      <c r="E34" s="76"/>
      <c r="F34" s="76"/>
      <c r="G34" s="76"/>
      <c r="H34" s="76"/>
      <c r="I34" s="76"/>
      <c r="J34" s="77"/>
    </row>
    <row r="35" spans="1:10" s="78" customFormat="1" ht="15" customHeight="1">
      <c r="A35" s="74"/>
      <c r="B35" s="75" t="s">
        <v>66</v>
      </c>
      <c r="C35" s="76"/>
      <c r="D35" s="76"/>
      <c r="E35" s="76"/>
      <c r="F35" s="76"/>
      <c r="G35" s="76"/>
      <c r="H35" s="76"/>
      <c r="I35" s="76"/>
      <c r="J35" s="77"/>
    </row>
    <row r="36" spans="1:10" s="78" customFormat="1" ht="15" customHeight="1">
      <c r="A36" s="74"/>
      <c r="B36" s="75" t="s">
        <v>68</v>
      </c>
      <c r="C36" s="76"/>
      <c r="D36" s="76"/>
      <c r="E36" s="76"/>
      <c r="F36" s="76"/>
      <c r="G36" s="76"/>
      <c r="H36" s="76"/>
      <c r="I36" s="76"/>
      <c r="J36" s="77"/>
    </row>
    <row r="37" spans="1:10" s="78" customFormat="1" ht="15" customHeight="1">
      <c r="A37" s="74"/>
      <c r="B37" s="75" t="s">
        <v>70</v>
      </c>
      <c r="C37" s="76"/>
      <c r="D37" s="76"/>
      <c r="E37" s="76"/>
      <c r="F37" s="76"/>
      <c r="G37" s="76"/>
      <c r="H37" s="76"/>
      <c r="I37" s="76"/>
      <c r="J37" s="77"/>
    </row>
    <row r="38" spans="1:10" s="78" customFormat="1" ht="15" customHeight="1">
      <c r="A38" s="74"/>
      <c r="B38" s="75"/>
      <c r="C38" s="76"/>
      <c r="D38" s="76"/>
      <c r="E38" s="76"/>
      <c r="F38" s="76"/>
      <c r="G38" s="76"/>
      <c r="H38" s="76"/>
      <c r="I38" s="76"/>
      <c r="J38" s="77"/>
    </row>
    <row r="39" spans="1:10" s="78" customFormat="1" ht="15" customHeight="1">
      <c r="A39" s="74"/>
      <c r="B39" s="84" t="s">
        <v>71</v>
      </c>
      <c r="C39" s="86"/>
      <c r="D39" s="86"/>
      <c r="E39" s="86"/>
      <c r="F39" s="86"/>
      <c r="G39" s="86"/>
      <c r="H39" s="86"/>
      <c r="I39" s="86"/>
      <c r="J39" s="77"/>
    </row>
    <row r="40" spans="1:10" s="78" customFormat="1" ht="15" customHeight="1">
      <c r="A40" s="74"/>
      <c r="B40" s="88" t="s">
        <v>72</v>
      </c>
      <c r="C40" s="86"/>
      <c r="D40" s="86"/>
      <c r="E40" s="86"/>
      <c r="F40" s="86"/>
      <c r="G40" s="86"/>
      <c r="H40" s="86"/>
      <c r="I40" s="86"/>
      <c r="J40" s="77"/>
    </row>
    <row r="41" spans="1:10" s="78" customFormat="1" ht="15" customHeight="1">
      <c r="A41" s="74"/>
      <c r="B41" s="75" t="s">
        <v>73</v>
      </c>
      <c r="C41" s="76"/>
      <c r="D41" s="76"/>
      <c r="E41" s="76"/>
      <c r="F41" s="76"/>
      <c r="G41" s="76"/>
      <c r="H41" s="76"/>
      <c r="I41" s="76"/>
      <c r="J41" s="77"/>
    </row>
    <row r="42" spans="1:10" s="78" customFormat="1" ht="15" customHeight="1">
      <c r="A42" s="74"/>
      <c r="B42" s="89" t="s">
        <v>74</v>
      </c>
      <c r="C42" s="90"/>
      <c r="D42" s="90"/>
      <c r="E42" s="90"/>
      <c r="F42" s="90"/>
      <c r="G42" s="90"/>
      <c r="H42" s="90"/>
      <c r="I42" s="90"/>
      <c r="J42" s="77"/>
    </row>
    <row r="43" spans="1:10" s="78" customFormat="1" ht="15" customHeight="1">
      <c r="A43" s="74"/>
      <c r="B43" s="89" t="s">
        <v>85</v>
      </c>
      <c r="C43" s="90"/>
      <c r="D43" s="90"/>
      <c r="E43" s="90"/>
      <c r="F43" s="90"/>
      <c r="G43" s="90"/>
      <c r="H43" s="90"/>
      <c r="I43" s="90"/>
      <c r="J43" s="77"/>
    </row>
    <row r="44" spans="1:10" s="78" customFormat="1" ht="15" customHeight="1">
      <c r="A44" s="74"/>
      <c r="B44" s="91" t="s">
        <v>75</v>
      </c>
      <c r="C44" s="90"/>
      <c r="D44" s="90"/>
      <c r="E44" s="90"/>
      <c r="F44" s="90"/>
      <c r="G44" s="90"/>
      <c r="H44" s="90"/>
      <c r="I44" s="90"/>
      <c r="J44" s="77"/>
    </row>
    <row r="45" spans="1:10" s="78" customFormat="1" ht="15" customHeight="1">
      <c r="A45" s="74"/>
      <c r="B45" s="91" t="s">
        <v>76</v>
      </c>
      <c r="C45" s="90"/>
      <c r="D45" s="90"/>
      <c r="E45" s="90"/>
      <c r="F45" s="90"/>
      <c r="G45" s="90"/>
      <c r="H45" s="90"/>
      <c r="I45" s="90"/>
      <c r="J45" s="77"/>
    </row>
    <row r="46" spans="1:10" s="78" customFormat="1" ht="15" customHeight="1">
      <c r="A46" s="74"/>
      <c r="B46" s="91" t="s">
        <v>77</v>
      </c>
      <c r="C46" s="90"/>
      <c r="D46" s="90"/>
      <c r="E46" s="90"/>
      <c r="F46" s="90"/>
      <c r="G46" s="90"/>
      <c r="H46" s="90"/>
      <c r="I46" s="90"/>
      <c r="J46" s="77"/>
    </row>
    <row r="47" spans="1:10" s="78" customFormat="1" ht="15" customHeight="1">
      <c r="A47" s="74"/>
      <c r="B47" s="92" t="s">
        <v>78</v>
      </c>
      <c r="C47" s="90"/>
      <c r="D47" s="90"/>
      <c r="E47" s="90"/>
      <c r="F47" s="90"/>
      <c r="G47" s="90"/>
      <c r="H47" s="90"/>
      <c r="I47" s="90"/>
      <c r="J47" s="77"/>
    </row>
    <row r="48" spans="1:10" s="78" customFormat="1" ht="15" customHeight="1">
      <c r="A48" s="74"/>
      <c r="B48" s="92" t="s">
        <v>79</v>
      </c>
      <c r="C48" s="90"/>
      <c r="D48" s="90"/>
      <c r="E48" s="90"/>
      <c r="F48" s="90"/>
      <c r="G48" s="90"/>
      <c r="H48" s="90"/>
      <c r="I48" s="90"/>
      <c r="J48" s="77"/>
    </row>
    <row r="49" spans="1:11" s="78" customFormat="1" ht="15" customHeight="1">
      <c r="A49" s="74"/>
      <c r="B49" s="93"/>
      <c r="C49" s="76"/>
      <c r="D49" s="76"/>
      <c r="E49" s="76"/>
      <c r="F49" s="76"/>
      <c r="G49" s="76"/>
      <c r="H49" s="76"/>
      <c r="I49" s="76"/>
      <c r="J49" s="77"/>
    </row>
    <row r="50" spans="1:11" s="78" customFormat="1" ht="15" customHeight="1">
      <c r="A50" s="74"/>
      <c r="B50" s="76" t="s">
        <v>80</v>
      </c>
      <c r="C50" s="76"/>
      <c r="D50" s="76"/>
      <c r="E50" s="76"/>
      <c r="F50" s="76"/>
      <c r="G50" s="76"/>
      <c r="H50" s="76"/>
      <c r="I50" s="76"/>
      <c r="J50" s="77"/>
      <c r="K50" s="64"/>
    </row>
    <row r="51" spans="1:11" s="78" customFormat="1" ht="15" customHeight="1">
      <c r="A51" s="74"/>
      <c r="B51" s="76" t="s">
        <v>81</v>
      </c>
      <c r="C51" s="76"/>
      <c r="D51" s="76"/>
      <c r="E51" s="76"/>
      <c r="F51" s="76"/>
      <c r="G51" s="76"/>
      <c r="H51" s="76"/>
      <c r="I51" s="76"/>
      <c r="J51" s="77"/>
      <c r="K51" s="64"/>
    </row>
    <row r="52" spans="1:11" s="78" customFormat="1" ht="15" customHeight="1">
      <c r="A52" s="74"/>
      <c r="B52" s="76" t="s">
        <v>82</v>
      </c>
      <c r="C52" s="76"/>
      <c r="D52" s="76"/>
      <c r="E52" s="76"/>
      <c r="F52" s="76"/>
      <c r="G52" s="76"/>
      <c r="H52" s="76"/>
      <c r="I52" s="76"/>
      <c r="J52" s="77"/>
      <c r="K52" s="64"/>
    </row>
    <row r="53" spans="1:11" s="78" customFormat="1" ht="15" customHeight="1">
      <c r="A53" s="74"/>
      <c r="B53" s="76" t="s">
        <v>86</v>
      </c>
      <c r="C53" s="76"/>
      <c r="D53" s="76"/>
      <c r="E53" s="76"/>
      <c r="F53" s="76"/>
      <c r="G53" s="76"/>
      <c r="H53" s="76"/>
      <c r="I53" s="76"/>
      <c r="J53" s="77"/>
      <c r="K53" s="64"/>
    </row>
    <row r="54" spans="1:11" s="78" customFormat="1" ht="13.8" thickBot="1">
      <c r="A54" s="94"/>
      <c r="B54" s="87"/>
      <c r="C54" s="87"/>
      <c r="D54" s="87"/>
      <c r="E54" s="87"/>
      <c r="F54" s="87"/>
      <c r="G54" s="87"/>
      <c r="H54" s="87"/>
      <c r="I54" s="87"/>
      <c r="J54" s="95"/>
      <c r="K54" s="64"/>
    </row>
    <row r="55" spans="1:11" s="78" customFormat="1" ht="13.8" thickTop="1">
      <c r="K55" s="64"/>
    </row>
    <row r="56" spans="1:11" s="78" customFormat="1" ht="8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</row>
  </sheetData>
  <sheetProtection algorithmName="SHA-512" hashValue="f4s+or+0cTrccII0y9ari8TIgooxnTcufru0xjrVJl4coEkBqqwxR3IXybwLW5kSofW8iEAX7b9Ft0SKUoLWcQ==" saltValue="5tglUROTAlJCpB65jSSwiw==" spinCount="100000" sheet="1" insertHyperlinks="0"/>
  <pageMargins left="0.59055118110236227" right="0.59055118110236227" top="0.59055118110236227" bottom="0.59055118110236227" header="0.39370078740157483" footer="0.39370078740157483"/>
  <pageSetup paperSize="9" scale="89" orientation="portrait" r:id="rId1"/>
  <headerFooter alignWithMargins="0">
    <oddFooter>&amp;L&amp;"Arial Narrow,Standard"&amp;8© 2006 - 2021 Thomas Sießegger, Ottenser Hauptstraße 14, 22765 Hamburg, mehr-personal@siessegger.de
Datei: &amp;F, Tabelle: &amp;A&amp;R&amp;"Arial Narrow,Standard"&amp;8Alle Rechte vorbehalten!
Keine Gewähr!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6"/>
  <sheetViews>
    <sheetView zoomScale="145" zoomScaleNormal="145" workbookViewId="0"/>
  </sheetViews>
  <sheetFormatPr baseColWidth="10" defaultColWidth="11" defaultRowHeight="15.6"/>
  <cols>
    <col min="1" max="1" width="1.59765625" style="5" customWidth="1"/>
    <col min="2" max="2" width="3.59765625" style="14" customWidth="1"/>
    <col min="3" max="3" width="36.59765625" style="5" customWidth="1"/>
    <col min="4" max="4" width="8.59765625" style="5" customWidth="1"/>
    <col min="5" max="5" width="14.59765625" style="5" customWidth="1"/>
    <col min="6" max="6" width="7.8984375" style="10" customWidth="1"/>
    <col min="7" max="7" width="3.59765625" style="10" customWidth="1"/>
    <col min="8" max="8" width="3.59765625" style="5" customWidth="1"/>
    <col min="9" max="9" width="12.59765625" style="5" customWidth="1"/>
    <col min="10" max="16" width="5.59765625" style="5" customWidth="1"/>
    <col min="17" max="18" width="10.59765625" style="5" customWidth="1"/>
    <col min="19" max="19" width="16.59765625" style="5" customWidth="1"/>
    <col min="20" max="20" width="2.59765625" style="5" customWidth="1"/>
    <col min="21" max="16384" width="11" style="5"/>
  </cols>
  <sheetData>
    <row r="1" spans="2:19" ht="24" customHeight="1">
      <c r="B1" s="42" t="s">
        <v>41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2:19" ht="24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2:19" ht="24" customHeight="1">
      <c r="B3" s="32" t="s">
        <v>42</v>
      </c>
      <c r="C3" s="36"/>
      <c r="D3" s="36"/>
      <c r="E3" s="36"/>
      <c r="F3" s="36"/>
      <c r="G3" s="36"/>
      <c r="H3" s="36"/>
      <c r="I3" s="36"/>
      <c r="J3" s="36"/>
      <c r="K3" s="36"/>
      <c r="L3" s="31"/>
      <c r="M3" s="31"/>
      <c r="N3" s="31"/>
      <c r="O3" s="31"/>
      <c r="P3" s="31"/>
      <c r="Q3" s="31"/>
      <c r="R3" s="31"/>
      <c r="S3" s="31"/>
    </row>
    <row r="4" spans="2:19" ht="24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2:19" ht="16.05" customHeight="1">
      <c r="B5" s="51" t="s">
        <v>19</v>
      </c>
      <c r="C5" s="51" t="s">
        <v>40</v>
      </c>
      <c r="D5" s="51"/>
      <c r="E5" s="51"/>
      <c r="F5" s="51"/>
      <c r="G5" s="17"/>
      <c r="H5" s="51" t="s">
        <v>20</v>
      </c>
      <c r="I5" s="51" t="s">
        <v>21</v>
      </c>
      <c r="J5" s="51"/>
      <c r="K5" s="51"/>
      <c r="L5" s="51"/>
      <c r="M5" s="51"/>
      <c r="N5" s="51"/>
      <c r="O5" s="51"/>
      <c r="P5" s="51"/>
    </row>
    <row r="6" spans="2:19" ht="16.05" customHeight="1">
      <c r="B6" s="51"/>
      <c r="C6" s="51"/>
      <c r="D6" s="51"/>
      <c r="E6" s="51"/>
      <c r="F6" s="51"/>
      <c r="G6" s="17"/>
      <c r="H6" s="51"/>
      <c r="I6" s="51"/>
      <c r="J6" s="51"/>
      <c r="K6" s="51"/>
      <c r="L6" s="51"/>
      <c r="M6" s="51"/>
      <c r="N6" s="51"/>
      <c r="O6" s="51"/>
      <c r="P6" s="51"/>
    </row>
    <row r="7" spans="2:19" ht="15" customHeight="1">
      <c r="C7" s="43" t="s">
        <v>43</v>
      </c>
      <c r="D7" s="44"/>
      <c r="O7" s="22" t="s">
        <v>29</v>
      </c>
    </row>
    <row r="8" spans="2:19" ht="15" customHeight="1">
      <c r="I8" s="50" t="s">
        <v>28</v>
      </c>
      <c r="J8" s="50"/>
      <c r="K8" s="50"/>
      <c r="L8" s="50"/>
      <c r="M8" s="50"/>
      <c r="N8" s="50"/>
      <c r="O8" s="49">
        <f>E22</f>
        <v>15.602549999999999</v>
      </c>
      <c r="P8" s="49"/>
      <c r="Q8" s="49"/>
    </row>
    <row r="9" spans="2:19" ht="15" customHeight="1">
      <c r="B9" s="38" t="s">
        <v>9</v>
      </c>
      <c r="C9" s="5" t="s">
        <v>5</v>
      </c>
      <c r="E9" s="40">
        <v>29.5</v>
      </c>
      <c r="I9" s="33" t="s">
        <v>43</v>
      </c>
      <c r="J9" s="34"/>
      <c r="K9" s="34"/>
      <c r="L9" s="34"/>
      <c r="M9" s="34"/>
      <c r="N9" s="35"/>
      <c r="O9" s="19"/>
    </row>
    <row r="10" spans="2:19" ht="15" customHeight="1" thickBot="1">
      <c r="B10" s="38"/>
      <c r="C10" s="8" t="s">
        <v>6</v>
      </c>
      <c r="D10" s="7"/>
      <c r="E10" s="41"/>
    </row>
    <row r="11" spans="2:19" ht="15" customHeight="1">
      <c r="I11" s="52" t="s">
        <v>22</v>
      </c>
      <c r="J11" s="55" t="s">
        <v>27</v>
      </c>
      <c r="K11" s="56"/>
      <c r="L11" s="56"/>
      <c r="M11" s="56"/>
      <c r="N11" s="56"/>
      <c r="O11" s="56"/>
      <c r="P11" s="56"/>
      <c r="Q11" s="57"/>
      <c r="R11" s="45" t="s">
        <v>31</v>
      </c>
      <c r="S11" s="46"/>
    </row>
    <row r="12" spans="2:19" ht="15" customHeight="1">
      <c r="C12" s="5" t="s">
        <v>7</v>
      </c>
      <c r="I12" s="53"/>
      <c r="J12" s="58"/>
      <c r="K12" s="59"/>
      <c r="L12" s="59"/>
      <c r="M12" s="59"/>
      <c r="N12" s="59"/>
      <c r="O12" s="59"/>
      <c r="P12" s="59"/>
      <c r="Q12" s="60"/>
      <c r="R12" s="47"/>
      <c r="S12" s="48"/>
    </row>
    <row r="13" spans="2:19" ht="15" customHeight="1" thickBot="1">
      <c r="C13" s="8"/>
      <c r="I13" s="54"/>
      <c r="J13" s="26" t="s">
        <v>35</v>
      </c>
      <c r="K13" s="27" t="s">
        <v>34</v>
      </c>
      <c r="L13" s="26" t="s">
        <v>33</v>
      </c>
      <c r="M13" s="26" t="s">
        <v>36</v>
      </c>
      <c r="N13" s="27" t="s">
        <v>37</v>
      </c>
      <c r="O13" s="26" t="s">
        <v>38</v>
      </c>
      <c r="P13" s="26" t="s">
        <v>39</v>
      </c>
      <c r="Q13" s="23" t="s">
        <v>23</v>
      </c>
      <c r="R13" s="27" t="s">
        <v>32</v>
      </c>
      <c r="S13" s="29" t="s">
        <v>30</v>
      </c>
    </row>
    <row r="14" spans="2:19" ht="15" customHeight="1" thickBot="1">
      <c r="C14" s="7" t="s">
        <v>15</v>
      </c>
      <c r="D14" s="6">
        <v>0.05</v>
      </c>
      <c r="E14" s="12">
        <f>-D14*E9</f>
        <v>-1.4750000000000001</v>
      </c>
      <c r="H14" s="25">
        <v>1</v>
      </c>
      <c r="I14" s="24" t="s">
        <v>44</v>
      </c>
      <c r="J14" s="21">
        <v>115</v>
      </c>
      <c r="K14" s="21">
        <v>30</v>
      </c>
      <c r="L14" s="21">
        <v>12</v>
      </c>
      <c r="M14" s="21">
        <v>12</v>
      </c>
      <c r="N14" s="21">
        <v>12</v>
      </c>
      <c r="O14" s="21">
        <v>14</v>
      </c>
      <c r="P14" s="21">
        <v>14</v>
      </c>
      <c r="Q14" s="20">
        <f>SUM(J14:P14)/60</f>
        <v>3.4833333333333334</v>
      </c>
      <c r="R14" s="28">
        <f>IF((O8-Q14)&gt;0,O8-Q14,"- - -")</f>
        <v>12.119216666666667</v>
      </c>
      <c r="S14" s="30" t="str">
        <f>IF((R14)&gt;=0,"Versorgung möglich","Versorgung nicht möglich")</f>
        <v>Versorgung möglich</v>
      </c>
    </row>
    <row r="15" spans="2:19" ht="15" customHeight="1" thickBot="1">
      <c r="B15" s="38" t="s">
        <v>11</v>
      </c>
      <c r="C15" s="7" t="s">
        <v>8</v>
      </c>
      <c r="D15" s="6">
        <v>0.13</v>
      </c>
      <c r="E15" s="12">
        <f>-E9*D15</f>
        <v>-3.835</v>
      </c>
      <c r="H15" s="25">
        <v>2</v>
      </c>
      <c r="I15" s="24" t="s">
        <v>48</v>
      </c>
      <c r="J15" s="21">
        <v>23</v>
      </c>
      <c r="K15" s="21">
        <v>30</v>
      </c>
      <c r="L15" s="21">
        <v>34</v>
      </c>
      <c r="M15" s="21">
        <v>12</v>
      </c>
      <c r="N15" s="21">
        <v>12</v>
      </c>
      <c r="O15" s="21">
        <v>14</v>
      </c>
      <c r="P15" s="21">
        <v>14</v>
      </c>
      <c r="Q15" s="20">
        <f t="shared" ref="Q15:Q23" si="0">SUM(J15:P15)/60</f>
        <v>2.3166666666666669</v>
      </c>
      <c r="R15" s="28">
        <f>IF(ISNUMBER(R14-Q15),R14-Q15,"- - -")</f>
        <v>9.8025500000000001</v>
      </c>
      <c r="S15" s="30" t="str">
        <f t="shared" ref="S15:S23" si="1">IF((R15)&gt;=0,"Versorgung möglich","Versorgung nicht möglich")</f>
        <v>Versorgung möglich</v>
      </c>
    </row>
    <row r="16" spans="2:19" ht="15" customHeight="1" thickBot="1">
      <c r="B16" s="38"/>
      <c r="C16" s="9" t="s">
        <v>10</v>
      </c>
      <c r="D16" s="7"/>
      <c r="E16" s="13">
        <f>E9+E14+E15</f>
        <v>24.189999999999998</v>
      </c>
      <c r="F16" s="11">
        <f>1</f>
        <v>1</v>
      </c>
      <c r="G16" s="11"/>
      <c r="H16" s="25">
        <v>3</v>
      </c>
      <c r="I16" s="24" t="s">
        <v>46</v>
      </c>
      <c r="J16" s="21">
        <v>45</v>
      </c>
      <c r="K16" s="21">
        <v>14</v>
      </c>
      <c r="L16" s="21">
        <v>12</v>
      </c>
      <c r="M16" s="21">
        <v>12</v>
      </c>
      <c r="N16" s="21">
        <v>12</v>
      </c>
      <c r="O16" s="21">
        <v>14</v>
      </c>
      <c r="P16" s="21">
        <v>14</v>
      </c>
      <c r="Q16" s="20">
        <f t="shared" si="0"/>
        <v>2.0499999999999998</v>
      </c>
      <c r="R16" s="28">
        <f t="shared" ref="R16:R23" si="2">IF(ISNUMBER(R15-Q16),R15-Q16,"- - -")</f>
        <v>7.7525500000000003</v>
      </c>
      <c r="S16" s="30" t="str">
        <f t="shared" si="1"/>
        <v>Versorgung möglich</v>
      </c>
    </row>
    <row r="17" spans="2:19" ht="15" customHeight="1">
      <c r="H17" s="25">
        <v>4</v>
      </c>
      <c r="I17" s="24" t="s">
        <v>47</v>
      </c>
      <c r="J17" s="21">
        <v>45</v>
      </c>
      <c r="K17" s="21">
        <v>30</v>
      </c>
      <c r="L17" s="21">
        <v>12</v>
      </c>
      <c r="M17" s="21">
        <v>12</v>
      </c>
      <c r="N17" s="21">
        <v>12</v>
      </c>
      <c r="O17" s="21">
        <v>14</v>
      </c>
      <c r="P17" s="21">
        <v>14</v>
      </c>
      <c r="Q17" s="20">
        <f t="shared" si="0"/>
        <v>2.3166666666666669</v>
      </c>
      <c r="R17" s="28">
        <f t="shared" si="2"/>
        <v>5.435883333333333</v>
      </c>
      <c r="S17" s="30" t="str">
        <f t="shared" si="1"/>
        <v>Versorgung möglich</v>
      </c>
    </row>
    <row r="18" spans="2:19" ht="15" customHeight="1" thickBot="1">
      <c r="B18" s="38" t="s">
        <v>12</v>
      </c>
      <c r="C18" s="7" t="s">
        <v>26</v>
      </c>
      <c r="D18" s="6">
        <v>8.5000000000000006E-2</v>
      </c>
      <c r="E18" s="12">
        <f>D18*E16</f>
        <v>2.0561500000000001</v>
      </c>
      <c r="F18" s="11">
        <f>D18</f>
        <v>8.5000000000000006E-2</v>
      </c>
      <c r="G18" s="11"/>
      <c r="H18" s="25">
        <v>5</v>
      </c>
      <c r="I18" s="24" t="s">
        <v>45</v>
      </c>
      <c r="J18" s="21">
        <v>12</v>
      </c>
      <c r="K18" s="21">
        <v>26</v>
      </c>
      <c r="L18" s="21">
        <v>23</v>
      </c>
      <c r="M18" s="21">
        <v>12</v>
      </c>
      <c r="N18" s="21">
        <v>12</v>
      </c>
      <c r="O18" s="21">
        <v>14</v>
      </c>
      <c r="P18" s="21">
        <v>14</v>
      </c>
      <c r="Q18" s="20">
        <f t="shared" si="0"/>
        <v>1.8833333333333333</v>
      </c>
      <c r="R18" s="28">
        <f t="shared" si="2"/>
        <v>3.5525499999999997</v>
      </c>
      <c r="S18" s="30" t="str">
        <f t="shared" si="1"/>
        <v>Versorgung möglich</v>
      </c>
    </row>
    <row r="19" spans="2:19" ht="15" customHeight="1" thickBot="1">
      <c r="B19" s="38"/>
      <c r="C19" s="9" t="s">
        <v>13</v>
      </c>
      <c r="D19" s="7"/>
      <c r="E19" s="13">
        <f>E16-E18</f>
        <v>22.133849999999999</v>
      </c>
      <c r="F19" s="11">
        <f>E19/E16</f>
        <v>0.91500000000000004</v>
      </c>
      <c r="G19" s="11"/>
      <c r="H19" s="25">
        <v>6</v>
      </c>
      <c r="I19" s="24" t="s">
        <v>49</v>
      </c>
      <c r="J19" s="21">
        <v>11</v>
      </c>
      <c r="K19" s="21">
        <v>30</v>
      </c>
      <c r="L19" s="21">
        <v>12</v>
      </c>
      <c r="M19" s="21">
        <v>12</v>
      </c>
      <c r="N19" s="21">
        <v>12</v>
      </c>
      <c r="O19" s="21">
        <v>14</v>
      </c>
      <c r="P19" s="21">
        <v>14</v>
      </c>
      <c r="Q19" s="20">
        <f t="shared" si="0"/>
        <v>1.75</v>
      </c>
      <c r="R19" s="28">
        <f t="shared" si="2"/>
        <v>1.8025499999999997</v>
      </c>
      <c r="S19" s="30" t="str">
        <f t="shared" si="1"/>
        <v>Versorgung möglich</v>
      </c>
    </row>
    <row r="20" spans="2:19" ht="15" customHeight="1">
      <c r="H20" s="25">
        <v>7</v>
      </c>
      <c r="I20" s="24"/>
      <c r="J20" s="21"/>
      <c r="K20" s="21"/>
      <c r="L20" s="21"/>
      <c r="M20" s="21"/>
      <c r="N20" s="21"/>
      <c r="O20" s="21"/>
      <c r="P20" s="21"/>
      <c r="Q20" s="20">
        <f t="shared" si="0"/>
        <v>0</v>
      </c>
      <c r="R20" s="28">
        <f t="shared" si="2"/>
        <v>1.8025499999999997</v>
      </c>
      <c r="S20" s="30" t="str">
        <f t="shared" si="1"/>
        <v>Versorgung möglich</v>
      </c>
    </row>
    <row r="21" spans="2:19" ht="15" customHeight="1" thickBot="1">
      <c r="B21" s="38" t="s">
        <v>14</v>
      </c>
      <c r="C21" s="7" t="s">
        <v>25</v>
      </c>
      <c r="D21" s="6">
        <v>0.27</v>
      </c>
      <c r="E21" s="12">
        <f>D21*E16</f>
        <v>6.5312999999999999</v>
      </c>
      <c r="F21" s="11">
        <f>D21</f>
        <v>0.27</v>
      </c>
      <c r="G21" s="11"/>
      <c r="H21" s="25">
        <v>8</v>
      </c>
      <c r="I21" s="24"/>
      <c r="J21" s="21"/>
      <c r="K21" s="21"/>
      <c r="L21" s="21"/>
      <c r="M21" s="21"/>
      <c r="N21" s="21"/>
      <c r="O21" s="21"/>
      <c r="P21" s="21"/>
      <c r="Q21" s="20">
        <f t="shared" si="0"/>
        <v>0</v>
      </c>
      <c r="R21" s="28">
        <f t="shared" si="2"/>
        <v>1.8025499999999997</v>
      </c>
      <c r="S21" s="30" t="str">
        <f t="shared" si="1"/>
        <v>Versorgung möglich</v>
      </c>
    </row>
    <row r="22" spans="2:19" ht="15" customHeight="1" thickBot="1">
      <c r="B22" s="38"/>
      <c r="C22" s="9" t="s">
        <v>24</v>
      </c>
      <c r="D22" s="7"/>
      <c r="E22" s="13">
        <f>E19-E21</f>
        <v>15.602549999999999</v>
      </c>
      <c r="F22" s="11">
        <f>E22/E16</f>
        <v>0.64500000000000002</v>
      </c>
      <c r="G22" s="11"/>
      <c r="H22" s="25">
        <v>9</v>
      </c>
      <c r="I22" s="24"/>
      <c r="J22" s="21"/>
      <c r="K22" s="21"/>
      <c r="L22" s="21"/>
      <c r="M22" s="21"/>
      <c r="N22" s="21"/>
      <c r="O22" s="21"/>
      <c r="P22" s="21"/>
      <c r="Q22" s="20">
        <f t="shared" si="0"/>
        <v>0</v>
      </c>
      <c r="R22" s="28">
        <f t="shared" si="2"/>
        <v>1.8025499999999997</v>
      </c>
      <c r="S22" s="30" t="str">
        <f t="shared" si="1"/>
        <v>Versorgung möglich</v>
      </c>
    </row>
    <row r="23" spans="2:19" ht="15" customHeight="1">
      <c r="H23" s="25">
        <v>10</v>
      </c>
      <c r="I23" s="24"/>
      <c r="J23" s="21"/>
      <c r="K23" s="21"/>
      <c r="L23" s="21"/>
      <c r="M23" s="21"/>
      <c r="N23" s="21"/>
      <c r="O23" s="21"/>
      <c r="P23" s="21"/>
      <c r="Q23" s="20">
        <f t="shared" si="0"/>
        <v>0</v>
      </c>
      <c r="R23" s="28">
        <f t="shared" si="2"/>
        <v>1.8025499999999997</v>
      </c>
      <c r="S23" s="30" t="str">
        <f t="shared" si="1"/>
        <v>Versorgung möglich</v>
      </c>
    </row>
    <row r="24" spans="2:19" ht="15" customHeight="1" thickBot="1">
      <c r="C24" s="8" t="s">
        <v>16</v>
      </c>
      <c r="D24" s="15">
        <v>5</v>
      </c>
      <c r="E24" s="16" t="s">
        <v>17</v>
      </c>
    </row>
    <row r="25" spans="2:19" ht="15" customHeight="1"/>
    <row r="26" spans="2:19" ht="15" customHeight="1" thickBot="1">
      <c r="C26" s="8" t="s">
        <v>18</v>
      </c>
      <c r="D26" s="8"/>
      <c r="E26" s="39">
        <f>E22/D24</f>
        <v>3.1205099999999999</v>
      </c>
      <c r="F26" s="39"/>
      <c r="G26" s="18"/>
    </row>
    <row r="27" spans="2:19" ht="15" customHeight="1"/>
    <row r="28" spans="2:19" ht="15" customHeight="1"/>
    <row r="29" spans="2:19" ht="15" customHeight="1">
      <c r="C29" s="37" t="s">
        <v>50</v>
      </c>
    </row>
    <row r="30" spans="2:19" ht="15" hidden="1" customHeight="1">
      <c r="C30" s="5" t="s">
        <v>4</v>
      </c>
      <c r="F30" s="5"/>
      <c r="G30" s="5"/>
    </row>
    <row r="31" spans="2:19" ht="15" hidden="1" customHeight="1">
      <c r="C31" s="1">
        <v>365</v>
      </c>
      <c r="D31" s="2" t="s">
        <v>0</v>
      </c>
      <c r="E31" s="2"/>
      <c r="F31" s="3"/>
      <c r="G31" s="5"/>
    </row>
    <row r="32" spans="2:19" ht="15" hidden="1" customHeight="1">
      <c r="C32" s="4">
        <f>C31/12</f>
        <v>30.416666666666668</v>
      </c>
      <c r="D32" s="2" t="s">
        <v>1</v>
      </c>
      <c r="E32" s="2"/>
      <c r="F32" s="3"/>
      <c r="G32" s="5"/>
    </row>
    <row r="33" spans="3:7" ht="15" hidden="1" customHeight="1">
      <c r="C33" s="4">
        <f>C31/7</f>
        <v>52.142857142857146</v>
      </c>
      <c r="D33" s="2" t="s">
        <v>2</v>
      </c>
      <c r="E33" s="2"/>
      <c r="F33" s="3"/>
      <c r="G33" s="5"/>
    </row>
    <row r="34" spans="3:7" ht="15" hidden="1" customHeight="1">
      <c r="C34" s="4">
        <f>C33/12</f>
        <v>4.3452380952380958</v>
      </c>
      <c r="D34" s="2" t="s">
        <v>3</v>
      </c>
      <c r="E34" s="2"/>
      <c r="F34" s="3"/>
      <c r="G34" s="5"/>
    </row>
    <row r="35" spans="3:7" ht="15" customHeight="1"/>
    <row r="36" spans="3:7" ht="15" customHeight="1"/>
  </sheetData>
  <sheetProtection algorithmName="SHA-512" hashValue="zh772O5FvU6MBE2EVEH7FxH3zaqxPtV5pHOowDShi6+5NZOjlfe5KuR8HBACWa8S8DHzuXTyUnrazN+XNIsBgw==" saltValue="HMtiaZc3AkguJcsQLAWp/A==" spinCount="100000" sheet="1" objects="1" scenarios="1"/>
  <mergeCells count="17">
    <mergeCell ref="B1:S2"/>
    <mergeCell ref="C7:D7"/>
    <mergeCell ref="R11:S12"/>
    <mergeCell ref="O8:Q8"/>
    <mergeCell ref="I8:N8"/>
    <mergeCell ref="I5:P6"/>
    <mergeCell ref="H5:H6"/>
    <mergeCell ref="I11:I13"/>
    <mergeCell ref="J11:Q12"/>
    <mergeCell ref="C5:F6"/>
    <mergeCell ref="B5:B6"/>
    <mergeCell ref="B21:B22"/>
    <mergeCell ref="E26:F26"/>
    <mergeCell ref="E9:E10"/>
    <mergeCell ref="B9:B10"/>
    <mergeCell ref="B15:B16"/>
    <mergeCell ref="B18:B19"/>
  </mergeCells>
  <phoneticPr fontId="9" type="noConversion"/>
  <conditionalFormatting sqref="Q14:Q23">
    <cfRule type="cellIs" dxfId="2" priority="1" stopIfTrue="1" operator="equal">
      <formula>0</formula>
    </cfRule>
  </conditionalFormatting>
  <conditionalFormatting sqref="R14:R23">
    <cfRule type="cellIs" dxfId="1" priority="2" stopIfTrue="1" operator="greaterThanOrEqual">
      <formula>0</formula>
    </cfRule>
    <cfRule type="cellIs" dxfId="0" priority="3" stopIfTrue="1" operator="lessThan">
      <formula>0</formula>
    </cfRule>
  </conditionalFormatting>
  <pageMargins left="0.39370078740157483" right="0.39370078740157483" top="0.78740157480314965" bottom="0.78740157480314965" header="0.59055118110236227" footer="0.59055118110236227"/>
  <pageSetup paperSize="9" scale="74" orientation="landscape" horizontalDpi="4294967293" r:id="rId1"/>
  <headerFooter alignWithMargins="0">
    <oddFooter>&amp;L&amp;8© 2006 - 2021 Thomas Sießegger, Ottenser Hauptstraße 14, 22765 Hamburg, mehr-personal@siessegger.de
Datei: &amp;F, Tabelle: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Anleitung</vt:lpstr>
      <vt:lpstr>Umkehrung Personalberechnung</vt:lpstr>
      <vt:lpstr>Anleitung!Druckbereich</vt:lpstr>
      <vt:lpstr>'Umkehrung Personalberechnung'!Druckbereich</vt:lpstr>
    </vt:vector>
  </TitlesOfParts>
  <Company>Sießegger Sozialmanagement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möglichen neuen Kunden</dc:title>
  <dc:subject>anstatt Stellenplan</dc:subject>
  <dc:creator>Thomas Sießegger</dc:creator>
  <cp:lastModifiedBy>Thomas Sießegger</cp:lastModifiedBy>
  <cp:lastPrinted>2020-12-24T12:25:21Z</cp:lastPrinted>
  <dcterms:created xsi:type="dcterms:W3CDTF">1997-09-14T11:49:45Z</dcterms:created>
  <dcterms:modified xsi:type="dcterms:W3CDTF">2020-12-24T12:31:51Z</dcterms:modified>
</cp:coreProperties>
</file>